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1 ТЕХПРИСОЕДИНЕНИЕ\СМР_ТП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I103" i="1" l="1"/>
  <c r="I61" i="1"/>
  <c r="I62" i="1"/>
  <c r="I63" i="1"/>
  <c r="I60" i="1"/>
  <c r="H63" i="1"/>
  <c r="H62" i="1"/>
  <c r="H61" i="1"/>
  <c r="H60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64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15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6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15" i="1"/>
  <c r="G103" i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Титул::&lt;Отчетный период (учет выполненных работ)&gt;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</t>
        </r>
      </text>
    </comment>
    <comment ref="H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</t>
        </r>
      </text>
    </comment>
    <comment ref="I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</t>
        </r>
      </text>
    </comment>
    <comment ref="A10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<sst xmlns="http://schemas.openxmlformats.org/spreadsheetml/2006/main" count="287" uniqueCount="201">
  <si>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</si>
  <si>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</si>
  <si>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</si>
  <si>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</si>
  <si>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</si>
  <si>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</si>
  <si>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</si>
  <si>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</si>
  <si>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</si>
  <si>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Сметная стоимость в базисных ценах</t>
  </si>
  <si>
    <t>На единицу</t>
  </si>
  <si>
    <t>"Строительство сетей водопроводня для обеспечения мероприятий по подключению объектов  капитального строительства к системам водоснабжения: "Многоэтажная жилая застройка (высотная застройка)", расположенного по адресу: Самарская область, г.Самара, Куйбышевский район, ул. Белорусская. Жилой дом и подземная автостоянка и "Многоэтажная жилая застройка (высотная застройка)", расположенного по адресу: Самарская область, г.Самара, Куйбышевский район, ул. Белорусская"</t>
  </si>
  <si>
    <t>к Локальной смете № 06-01-01</t>
  </si>
  <si>
    <t>СКС-0021-ХВ-ИП-6.1.19.1-2,3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</si>
  <si>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</si>
  <si>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</si>
  <si>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</si>
  <si>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</si>
  <si>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</si>
  <si>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</si>
  <si>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</si>
  <si>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01.2.03.07-0023</t>
  </si>
  <si>
    <t>Эмульсия битумно-дорожная</t>
  </si>
  <si>
    <t>01.3.01.03-0002</t>
  </si>
  <si>
    <t>Керосин для технических целей</t>
  </si>
  <si>
    <t>01.7.03.01-0001</t>
  </si>
  <si>
    <t>Вода</t>
  </si>
  <si>
    <t>м3</t>
  </si>
  <si>
    <t>01.7.03.01-0002</t>
  </si>
  <si>
    <t>Вода водопроводная</t>
  </si>
  <si>
    <t>01.7.07.12-0024</t>
  </si>
  <si>
    <t>Пленка полиэтиленовая, толщина 0,15 мм</t>
  </si>
  <si>
    <t>м2</t>
  </si>
  <si>
    <t>01.7.07.29-0031</t>
  </si>
  <si>
    <t>Каболка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</si>
  <si>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</si>
  <si>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</si>
  <si>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</si>
  <si>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</si>
  <si>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</si>
  <si>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</si>
  <si>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01.7.15.03-0015</t>
  </si>
  <si>
    <t>Болты с гайками и шайбами для санитарно-технических работ, диаметр 20-22 мм</t>
  </si>
  <si>
    <t>01.7.15.06-0111</t>
  </si>
  <si>
    <t>Гвозди строительные...</t>
  </si>
  <si>
    <t>01.7.17.06-0061</t>
  </si>
  <si>
    <t>Диск алмазный для твердых материалов, диаметр 350 мм</t>
  </si>
  <si>
    <t>шт</t>
  </si>
  <si>
    <t>01.7.19.04-0031</t>
  </si>
  <si>
    <t>Прокладки резиновые (пластина техническая прессованная)</t>
  </si>
  <si>
    <t>кг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</si>
  <si>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</si>
  <si>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</si>
  <si>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</si>
  <si>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</si>
  <si>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</si>
  <si>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</si>
  <si>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</si>
  <si>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</si>
  <si>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</si>
  <si>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</si>
  <si>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</si>
  <si>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</si>
  <si>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</si>
  <si>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</si>
  <si>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</si>
  <si>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04.1.02.05-0003</t>
  </si>
  <si>
    <t>Смеси бетонные тяжелого бетона (БСТ), класс В7,5 (М100)</t>
  </si>
  <si>
    <t>04.1.02.05-0006</t>
  </si>
  <si>
    <t>Смеси бетонные тяжелого бетона (БСТ), класс В15 (М200)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</si>
  <si>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</si>
  <si>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</si>
  <si>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</si>
  <si>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</si>
  <si>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05.1.01.13-0043</t>
  </si>
  <si>
    <t>Плита железобетонная покрытий, перекрытий и днищ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</si>
  <si>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</si>
  <si>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</si>
  <si>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</si>
  <si>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</si>
  <si>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</si>
  <si>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</si>
  <si>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</si>
  <si>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</si>
  <si>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11.1.03.01-0079</t>
  </si>
  <si>
    <t>Бруски обрезные, хвойных пород, длина 4-6,5 м, ширина 75-150 мм, толщина 40-75 мм, сорт III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</si>
  <si>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</si>
  <si>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</si>
  <si>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</si>
  <si>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</si>
  <si>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</si>
  <si>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</si>
  <si>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</si>
  <si>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</si>
  <si>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</si>
  <si>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</si>
  <si>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11.2.13.04-0012</t>
  </si>
  <si>
    <t>Щиты из досок, толщина 40 мм</t>
  </si>
  <si>
    <t>12.1.02.06-0012</t>
  </si>
  <si>
    <t>Рубероид кровельный РКК-350</t>
  </si>
  <si>
    <t>12.2.03.11-0041</t>
  </si>
  <si>
    <t>Холсты стекловолокнистые термовлагоустойчивые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</si>
  <si>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</si>
  <si>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</si>
  <si>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</si>
  <si>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</si>
  <si>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</si>
  <si>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</si>
  <si>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</si>
  <si>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</si>
  <si>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16.2.01.02-0001</t>
  </si>
  <si>
    <t>Земля растительная</t>
  </si>
  <si>
    <t>ТЦ_18.1.02.01_63_6319189182_20.07.2021_02</t>
  </si>
  <si>
    <t xml:space="preserve">   - Задвижка фланцевая JAFAR Д-100 мм тип 2111 со штурвалом тип 9301</t>
  </si>
  <si>
    <t xml:space="preserve">   - Задвижка фланцевая JAFAR Д-200 мм тип 2111 со штурвалом тип 9301</t>
  </si>
  <si>
    <t xml:space="preserve">   - Задвижка фланцевая JAFAR Д-300 мм тип 2111 со штурвалом тип 9301</t>
  </si>
  <si>
    <t>ТЦ_23.8.03.11_63_6319189182_18.08.2021_02</t>
  </si>
  <si>
    <t>Фланец под втулку расточенный Д-225 мм</t>
  </si>
  <si>
    <t>ФССЦ-01.2.01.01-0001</t>
  </si>
  <si>
    <t>Битумы нефтяные дорожные жидкие МГ, СГ</t>
  </si>
  <si>
    <t>ФССЦ-01.2.03.03-0007</t>
  </si>
  <si>
    <t>Мастика битумная</t>
  </si>
  <si>
    <t>ФССЦ-01.2.03.03-0063</t>
  </si>
  <si>
    <t>Мастика битумно-резиновая: МБР-65 изоляционная (ГОСТ 15836-79)</t>
  </si>
  <si>
    <t>ФССЦ-02.2.05.04-1702</t>
  </si>
  <si>
    <t>Щебень М 1000, фракция 10-20 мм, группа 2</t>
  </si>
  <si>
    <t>ФССЦ-02.2.05.04-1772</t>
  </si>
  <si>
    <t>Щебень М 600, фракция 20-40 мм, группа 2</t>
  </si>
  <si>
    <t>ФССЦ-02.2.05.04-1822</t>
  </si>
  <si>
    <t>Щебень М 1000, фракция 40-80(70) мм, группа 2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</si>
  <si>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</si>
  <si>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</si>
  <si>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ФССЦ-04.1.02.05-0005</t>
  </si>
  <si>
    <t>Смеси бетонные тяжелого бетона (БСТ), класс В12,5 (М150)</t>
  </si>
  <si>
    <t>ФССЦ-04.1.02.05-0059</t>
  </si>
  <si>
    <t>Смеси бетонные тяжелого бетона (БСТ), крупность заполнителя 40 мм, класс В12,5 (М150)</t>
  </si>
  <si>
    <t>ФССЦ-04.2.01.01-0052</t>
  </si>
  <si>
    <t>Смеси асфальтобетонные плотные мелкозернистые тип В марка III (ФЕР27-06-020-01, ФЕР27-06-021-01)</t>
  </si>
  <si>
    <t>ФССЦ-04.2.01.01-0057</t>
  </si>
  <si>
    <t>Смеси асфальтобетонные плотные тип Д марка III (ФЕР27-06-020-05, ФЕР27-06-021-05)</t>
  </si>
  <si>
    <t>ФССЦ-04.2.01.02-0006</t>
  </si>
  <si>
    <t>Смеси асфальтобетонные пористые крупнозернистые марка II (ФЕР27-06-020-06, ФЕР27-06-021-06)</t>
  </si>
  <si>
    <t>ФССЦ-04.3.01.09-0012</t>
  </si>
  <si>
    <t>ФССЦ-04.3.01.09-0014</t>
  </si>
  <si>
    <t>ФССЦ-05.1.01.08-0092</t>
  </si>
  <si>
    <t>Крышка колодцев КЦП 1-15-1, бетон B15 (М200), объем 0,27 м3, расход арматуры 26,70 кг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</si>
  <si>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</si>
  <si>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</si>
  <si>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</si>
  <si>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</si>
  <si>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ФССЦ-05.1.01.09-0052</t>
  </si>
  <si>
    <t>Кольцо стеновое смотровых колодцев КС7.9, бетон B15 (М200), объем 0,15 м3, расход арматуры 4,80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</si>
  <si>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</si>
  <si>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</si>
  <si>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ФССЦ-05.1.01.09-0071</t>
  </si>
  <si>
    <t>Кольцо стеновое смотровых колодцев КС20.6, бетон B15 (М200), объем 0,39 м3, расход арматуры 13,04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</si>
  <si>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</si>
  <si>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</si>
  <si>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ФССЦ-05.1.01.11-0045</t>
  </si>
  <si>
    <t>Плита днища ПН15, бетон B15 (М200), объем 0,38 м3, расход арматуры 33,13 кг</t>
  </si>
  <si>
    <t>ФССЦ-05.1.01.11-0046</t>
  </si>
  <si>
    <t>Плита днища ПН20, бетон B15 (М200), объем 0,59 м3, расход арматуры 79,44 кг</t>
  </si>
  <si>
    <t>ФССЦ-05.1.01.13-0043</t>
  </si>
  <si>
    <t>ФССЦ-05.1.06.09-0009</t>
  </si>
  <si>
    <t>Плиты перекрытия 2ПП20-1, бетон B15, объем 0,48 м3, расход арматуры 62,98 кг</t>
  </si>
  <si>
    <t>ФССЦ-05.2.03.03-0032</t>
  </si>
  <si>
    <t>Камни бортовые БР 100.30.15, бетон В30 (М400), объем 0,043 м3</t>
  </si>
  <si>
    <t>ФССЦ-07.2.05.01-0032</t>
  </si>
  <si>
    <t>Ограждения лестничных проемов, лестничные марши, пожарные лестницы</t>
  </si>
  <si>
    <t>ФССЦ-08.1.02.06-0024</t>
  </si>
  <si>
    <t>Люк чугунный круглый средний Л(B125)-ТС-1-60</t>
  </si>
  <si>
    <t>ФССЦ-12.1.02.15-0011</t>
  </si>
  <si>
    <t>Бризол</t>
  </si>
  <si>
    <t>1000 м2</t>
  </si>
  <si>
    <t>ФССЦ-16.2.02.07-0161</t>
  </si>
  <si>
    <t>Семена газонных трав (смесь)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</si>
  <si>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</si>
  <si>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</si>
  <si>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м</t>
  </si>
  <si>
    <t>ФССЦ-23.5.02.02-0056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</si>
  <si>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</si>
  <si>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ФССЦ-23.8.03.11-0659</t>
  </si>
  <si>
    <t>Фланцы стальные плоские приварные из стали ВСт3сп2, ВСт3сп3, номинальное давление 1,0 МПа, номинальный диаметр 200 мм</t>
  </si>
  <si>
    <t>ФССЦ-23.8.03.11-0661</t>
  </si>
  <si>
    <t>Фланцы стальные плоские приварные из стали ВСт3сп2, ВСт3сп3, номинальное давление 1,0 МПа, номинальный диаметр 300 мм</t>
  </si>
  <si>
    <t>ФССЦ-23.8.04.12-0084</t>
  </si>
  <si>
    <t>Тройники переходные, номинальное давление до 16 МПа, номинальный диаметр 300х250 мм, наружный диаметр и толщина стенки 325х12-273х10 мм (Д325х10-219х10 мм)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</si>
  <si>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</si>
  <si>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</si>
  <si>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ФССЦ-24.3.05.01-0013</t>
  </si>
  <si>
    <t>Втулка полиэтиленовая под фланец литая удлиненная, ПЭ100, стандартное размерное отношение SDR17, номинальный наружный диаметр 225 мм</t>
  </si>
  <si>
    <t>ФССЦ-24.3.05.07-0019</t>
  </si>
  <si>
    <t>Муфта защитная полиэтиленовая для прохода труб сквозь стену, номинальный наружный диаметр 315 мм</t>
  </si>
  <si>
    <t>ФССЦ-24.3.05.08-0645</t>
  </si>
  <si>
    <t>Отвод полиэтиленовый сварной 90°, ПЭ100, к напорным трубам 1,0 МПа (10 кгс/см2), диаметр 225 мм</t>
  </si>
  <si>
    <t>ИТОГО</t>
  </si>
  <si>
    <t>Составил:______________А.А. Клюева</t>
  </si>
  <si>
    <t>Сметная стоимость в текущих ценах</t>
  </si>
  <si>
    <t>на Наружные сети водоснабжения</t>
  </si>
  <si>
    <t>Всего, руб. в базисных ценах без НДС</t>
  </si>
  <si>
    <t>Всего, руб. в текущих ценах 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</si>
</sst>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2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49" fontId="6" fillId="0" borderId="0" xfId="22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3" xfId="22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/>
    </xf>
    <xf numFmtId="0" fontId="13" fillId="0" borderId="6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vertical="top"/>
    </xf>
    <xf numFmtId="0" fontId="12" fillId="0" borderId="1" xfId="0" applyNumberFormat="1" applyFont="1" applyBorder="1"/>
    <xf numFmtId="2" fontId="5" fillId="0" borderId="1" xfId="0" applyNumberFormat="1" applyFont="1" applyBorder="1"/>
    <xf numFmtId="0" fontId="5" fillId="2" borderId="1" xfId="0" applyFont="1" applyFill="1" applyBorder="1" applyAlignment="1">
      <alignment horizontal="right" vertical="top" wrapText="1"/>
    </xf>
    <xf numFmtId="2" fontId="12" fillId="0" borderId="1" xfId="0" applyNumberFormat="1" applyFont="1" applyBorder="1"/>
    <xf numFmtId="0" fontId="13" fillId="0" borderId="9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I108"/>
  <sheetViews>
    <sheetView showGridLines="0" tabSelected="1" topLeftCell="A90" zoomScaleSheetLayoutView="75" workbookViewId="0">
      <selection activeCell="E12" sqref="E12:I12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1.140625" style="3" customWidth="1"/>
    <col min="5" max="6" width="10.7109375" style="1" customWidth="1"/>
    <col min="7" max="7" width="12.5703125" style="1" customWidth="1"/>
    <col min="8" max="8" width="12.28515625" customWidth="1"/>
    <col min="9" max="9" width="14.140625" customWidth="1"/>
  </cols>
  <sheetData>
    <row r="1" spans="1:9" s="6" customFormat="1" ht="81.75" customHeight="1" x14ac:dyDescent="0.15">
      <c r="A1" s="19" t="s">
        <v>11</v>
      </c>
      <c r="B1" s="19"/>
      <c r="C1" s="19"/>
      <c r="D1" s="19"/>
      <c r="E1" s="19"/>
      <c r="F1" s="19"/>
      <c r="G1" s="19"/>
    </row>
    <row r="2" spans="1:9" s="6" customFormat="1" ht="11.25" x14ac:dyDescent="0.15">
      <c r="A2" s="20" t="s">
        <v>1</v>
      </c>
      <c r="B2" s="20"/>
      <c r="C2" s="20"/>
      <c r="D2" s="20"/>
      <c r="E2" s="20"/>
      <c r="F2" s="20"/>
      <c r="G2" s="20"/>
    </row>
    <row r="3" spans="1:9" s="6" customFormat="1" ht="15" x14ac:dyDescent="0.15">
      <c r="A3" s="13"/>
      <c r="B3" s="13"/>
      <c r="C3" s="13"/>
      <c r="D3" s="13"/>
      <c r="E3" s="13"/>
      <c r="F3" s="13"/>
      <c r="G3" s="13"/>
    </row>
    <row r="4" spans="1:9" s="6" customFormat="1" ht="15" x14ac:dyDescent="0.15">
      <c r="A4" s="25" t="s">
        <v>3</v>
      </c>
      <c r="B4" s="25"/>
      <c r="C4" s="25"/>
      <c r="D4" s="25"/>
      <c r="E4" s="25"/>
      <c r="F4" s="25"/>
      <c r="G4" s="25"/>
    </row>
    <row r="5" spans="1:9" s="6" customFormat="1" x14ac:dyDescent="0.15">
      <c r="A5" s="26" t="s">
        <v>12</v>
      </c>
      <c r="B5" s="26"/>
      <c r="C5" s="26"/>
      <c r="D5" s="26"/>
      <c r="E5" s="26"/>
      <c r="F5" s="26"/>
      <c r="G5" s="26"/>
    </row>
    <row r="6" spans="1:9" s="6" customFormat="1" x14ac:dyDescent="0.15">
      <c r="A6" s="27" t="s">
        <v>198</v>
      </c>
      <c r="B6" s="27"/>
      <c r="C6" s="27"/>
      <c r="D6" s="27"/>
      <c r="E6" s="27"/>
      <c r="F6" s="27"/>
      <c r="G6" s="27"/>
    </row>
    <row r="7" spans="1:9" s="6" customFormat="1" x14ac:dyDescent="0.15">
      <c r="A7" s="27"/>
      <c r="B7" s="27"/>
      <c r="C7" s="27"/>
      <c r="D7" s="27"/>
      <c r="E7" s="27"/>
      <c r="F7" s="27"/>
      <c r="G7" s="27"/>
    </row>
    <row r="8" spans="1:9" s="6" customFormat="1" x14ac:dyDescent="0.15">
      <c r="A8" s="16" t="s">
        <v>2</v>
      </c>
      <c r="B8" s="15"/>
      <c r="C8" s="14" t="s">
        <v>13</v>
      </c>
      <c r="D8" s="15"/>
      <c r="E8" s="15"/>
      <c r="F8" s="15"/>
      <c r="G8" s="15"/>
    </row>
    <row r="9" spans="1:9" s="6" customFormat="1" ht="11.25" x14ac:dyDescent="0.15">
      <c r="A9" s="15"/>
      <c r="B9" s="15"/>
      <c r="C9" s="15"/>
      <c r="D9" s="15"/>
      <c r="E9" s="15"/>
      <c r="F9" s="15"/>
      <c r="G9" s="15"/>
    </row>
    <row r="10" spans="1:9" s="12" customFormat="1" ht="56.25" customHeight="1" x14ac:dyDescent="0.15">
      <c r="A10" s="21" t="s">
        <v>4</v>
      </c>
      <c r="B10" s="23" t="s">
        <v>5</v>
      </c>
      <c r="C10" s="21" t="s">
        <v>0</v>
      </c>
      <c r="D10" s="21" t="s">
        <v>6</v>
      </c>
      <c r="E10" s="21" t="s">
        <v>7</v>
      </c>
      <c r="F10" s="17" t="s">
        <v>9</v>
      </c>
      <c r="G10" s="28" t="s">
        <v>199</v>
      </c>
      <c r="H10" s="17" t="s">
        <v>197</v>
      </c>
      <c r="I10" s="28" t="s">
        <v>200</v>
      </c>
    </row>
    <row r="11" spans="1:9" s="12" customFormat="1" ht="22.5" x14ac:dyDescent="0.15">
      <c r="A11" s="22"/>
      <c r="B11" s="24"/>
      <c r="C11" s="22"/>
      <c r="D11" s="22"/>
      <c r="E11" s="22"/>
      <c r="F11" s="10" t="s">
        <v>10</v>
      </c>
      <c r="G11" s="21"/>
      <c r="H11" s="18" t="s">
        <v>10</v>
      </c>
      <c r="I11" s="28"/>
    </row>
    <row r="12" spans="1:9" s="12" customFormat="1" x14ac:dyDescent="0.15">
      <c r="A12" s="29">
        <v>1</v>
      </c>
      <c r="B12" s="29" t="s">
        <v>8</v>
      </c>
      <c r="C12" s="29">
        <v>3</v>
      </c>
      <c r="D12" s="29">
        <v>4</v>
      </c>
      <c r="E12" s="29">
        <v>5</v>
      </c>
      <c r="F12" s="29">
        <v>6</v>
      </c>
      <c r="G12" s="29">
        <v>7</v>
      </c>
      <c r="H12" s="29">
        <v>8</v>
      </c>
      <c r="I12" s="29">
        <v>9</v>
      </c>
    </row>
    <row r="13" spans="1:9" s="6" customFormat="1" ht="21" customHeight="1" x14ac:dyDescent="0.15">
      <c r="A13" s="30" t="s">
        <v>14</v>
      </c>
      <c r="B13" s="50"/>
      <c r="C13" s="50"/>
      <c r="D13" s="50"/>
      <c r="E13" s="50"/>
      <c r="F13" s="50"/>
      <c r="G13" s="50"/>
      <c r="H13" s="50"/>
      <c r="I13" s="51"/>
    </row>
    <row r="14" spans="1:9" s="6" customFormat="1" ht="21" customHeight="1" x14ac:dyDescent="0.15">
      <c r="A14" s="47" t="s">
        <v>15</v>
      </c>
      <c r="B14" s="48"/>
      <c r="C14" s="48"/>
      <c r="D14" s="48"/>
      <c r="E14" s="48"/>
      <c r="F14" s="48"/>
      <c r="G14" s="48"/>
      <c r="H14" s="48"/>
      <c r="I14" s="49"/>
    </row>
    <row r="15" spans="1:9" s="6" customFormat="1" ht="22.5" x14ac:dyDescent="0.15">
      <c r="A15" s="31">
        <v>1</v>
      </c>
      <c r="B15" s="32" t="s">
        <v>16</v>
      </c>
      <c r="C15" s="31" t="s">
        <v>17</v>
      </c>
      <c r="D15" s="33" t="s">
        <v>18</v>
      </c>
      <c r="E15" s="34">
        <v>2.4E-2</v>
      </c>
      <c r="F15" s="35">
        <v>1383.1</v>
      </c>
      <c r="G15" s="35">
        <v>33.19</v>
      </c>
      <c r="H15" s="41">
        <f>F15*4.21</f>
        <v>5822.8509999999997</v>
      </c>
      <c r="I15" s="42">
        <f>G15*4.21</f>
        <v>139.72989999999999</v>
      </c>
    </row>
    <row r="16" spans="1:9" s="6" customFormat="1" ht="22.5" x14ac:dyDescent="0.15">
      <c r="A16" s="31">
        <v>2</v>
      </c>
      <c r="B16" s="32" t="s">
        <v>19</v>
      </c>
      <c r="C16" s="31" t="s">
        <v>20</v>
      </c>
      <c r="D16" s="33" t="s">
        <v>18</v>
      </c>
      <c r="E16" s="34">
        <v>5.28E-3</v>
      </c>
      <c r="F16" s="35">
        <v>31060</v>
      </c>
      <c r="G16" s="35">
        <v>164</v>
      </c>
      <c r="H16" s="41">
        <f t="shared" ref="H16:H59" si="0">F16*4.21</f>
        <v>130762.6</v>
      </c>
      <c r="I16" s="42">
        <f t="shared" ref="I16:I59" si="1">G16*4.21</f>
        <v>690.43999999999994</v>
      </c>
    </row>
    <row r="17" spans="1:9" s="6" customFormat="1" ht="22.5" x14ac:dyDescent="0.15">
      <c r="A17" s="31">
        <v>3</v>
      </c>
      <c r="B17" s="32" t="s">
        <v>21</v>
      </c>
      <c r="C17" s="31" t="s">
        <v>22</v>
      </c>
      <c r="D17" s="33" t="s">
        <v>18</v>
      </c>
      <c r="E17" s="34">
        <v>5.31E-4</v>
      </c>
      <c r="F17" s="35">
        <v>1554.2</v>
      </c>
      <c r="G17" s="35">
        <v>0.83</v>
      </c>
      <c r="H17" s="41">
        <f t="shared" si="0"/>
        <v>6543.1819999999998</v>
      </c>
      <c r="I17" s="42">
        <f t="shared" si="1"/>
        <v>3.4943</v>
      </c>
    </row>
    <row r="18" spans="1:9" s="6" customFormat="1" ht="22.5" x14ac:dyDescent="0.15">
      <c r="A18" s="31">
        <v>4</v>
      </c>
      <c r="B18" s="32" t="s">
        <v>23</v>
      </c>
      <c r="C18" s="31" t="s">
        <v>24</v>
      </c>
      <c r="D18" s="33" t="s">
        <v>18</v>
      </c>
      <c r="E18" s="34">
        <v>1.0233600000000001E-2</v>
      </c>
      <c r="F18" s="35">
        <v>2606.9</v>
      </c>
      <c r="G18" s="35">
        <v>26.68</v>
      </c>
      <c r="H18" s="41">
        <f t="shared" si="0"/>
        <v>10975.049000000001</v>
      </c>
      <c r="I18" s="42">
        <f t="shared" si="1"/>
        <v>112.3228</v>
      </c>
    </row>
    <row r="19" spans="1:9" s="6" customFormat="1" ht="22.5" x14ac:dyDescent="0.15">
      <c r="A19" s="31">
        <v>5</v>
      </c>
      <c r="B19" s="32" t="s">
        <v>25</v>
      </c>
      <c r="C19" s="31" t="s">
        <v>26</v>
      </c>
      <c r="D19" s="33" t="s">
        <v>27</v>
      </c>
      <c r="E19" s="34">
        <v>56.113869100000002</v>
      </c>
      <c r="F19" s="35">
        <v>2.44</v>
      </c>
      <c r="G19" s="35">
        <v>136.9</v>
      </c>
      <c r="H19" s="41">
        <f t="shared" si="0"/>
        <v>10.272399999999999</v>
      </c>
      <c r="I19" s="42">
        <f t="shared" si="1"/>
        <v>576.34900000000005</v>
      </c>
    </row>
    <row r="20" spans="1:9" s="6" customFormat="1" ht="22.5" x14ac:dyDescent="0.15">
      <c r="A20" s="31">
        <v>6</v>
      </c>
      <c r="B20" s="32" t="s">
        <v>28</v>
      </c>
      <c r="C20" s="31" t="s">
        <v>29</v>
      </c>
      <c r="D20" s="33" t="s">
        <v>27</v>
      </c>
      <c r="E20" s="34">
        <v>1.7156800000000001</v>
      </c>
      <c r="F20" s="35">
        <v>3.15</v>
      </c>
      <c r="G20" s="35">
        <v>5.41</v>
      </c>
      <c r="H20" s="41">
        <f t="shared" si="0"/>
        <v>13.2615</v>
      </c>
      <c r="I20" s="42">
        <f t="shared" si="1"/>
        <v>22.7761</v>
      </c>
    </row>
    <row r="21" spans="1:9" s="6" customFormat="1" ht="22.5" x14ac:dyDescent="0.15">
      <c r="A21" s="31">
        <v>7</v>
      </c>
      <c r="B21" s="32" t="s">
        <v>30</v>
      </c>
      <c r="C21" s="31" t="s">
        <v>31</v>
      </c>
      <c r="D21" s="33" t="s">
        <v>32</v>
      </c>
      <c r="E21" s="34">
        <v>1.78</v>
      </c>
      <c r="F21" s="35">
        <v>3.62</v>
      </c>
      <c r="G21" s="35">
        <v>6.44</v>
      </c>
      <c r="H21" s="41">
        <f t="shared" si="0"/>
        <v>15.2402</v>
      </c>
      <c r="I21" s="42">
        <f t="shared" si="1"/>
        <v>27.112400000000001</v>
      </c>
    </row>
    <row r="22" spans="1:9" s="6" customFormat="1" ht="22.5" x14ac:dyDescent="0.15">
      <c r="A22" s="31">
        <v>8</v>
      </c>
      <c r="B22" s="32" t="s">
        <v>33</v>
      </c>
      <c r="C22" s="31" t="s">
        <v>34</v>
      </c>
      <c r="D22" s="33" t="s">
        <v>18</v>
      </c>
      <c r="E22" s="34">
        <v>8.3999999999999995E-3</v>
      </c>
      <c r="F22" s="35">
        <v>30030</v>
      </c>
      <c r="G22" s="35">
        <v>252.25</v>
      </c>
      <c r="H22" s="41">
        <f t="shared" si="0"/>
        <v>126426.3</v>
      </c>
      <c r="I22" s="42">
        <f t="shared" si="1"/>
        <v>1061.9725000000001</v>
      </c>
    </row>
    <row r="23" spans="1:9" s="6" customFormat="1" ht="22.5" x14ac:dyDescent="0.15">
      <c r="A23" s="31">
        <v>9</v>
      </c>
      <c r="B23" s="32" t="s">
        <v>35</v>
      </c>
      <c r="C23" s="31" t="s">
        <v>36</v>
      </c>
      <c r="D23" s="33" t="s">
        <v>18</v>
      </c>
      <c r="E23" s="34">
        <v>4.0235000000000002E-3</v>
      </c>
      <c r="F23" s="35">
        <v>10315.01</v>
      </c>
      <c r="G23" s="35">
        <v>41.51</v>
      </c>
      <c r="H23" s="41">
        <f t="shared" si="0"/>
        <v>43426.1921</v>
      </c>
      <c r="I23" s="42">
        <f t="shared" si="1"/>
        <v>174.75709999999998</v>
      </c>
    </row>
    <row r="24" spans="1:9" s="6" customFormat="1" ht="22.5" x14ac:dyDescent="0.15">
      <c r="A24" s="31">
        <v>10</v>
      </c>
      <c r="B24" s="32" t="s">
        <v>37</v>
      </c>
      <c r="C24" s="31" t="s">
        <v>38</v>
      </c>
      <c r="D24" s="33" t="s">
        <v>18</v>
      </c>
      <c r="E24" s="34">
        <v>4.104E-3</v>
      </c>
      <c r="F24" s="35">
        <v>9424</v>
      </c>
      <c r="G24" s="35">
        <v>38.68</v>
      </c>
      <c r="H24" s="41">
        <f t="shared" si="0"/>
        <v>39675.040000000001</v>
      </c>
      <c r="I24" s="42">
        <f t="shared" si="1"/>
        <v>162.84280000000001</v>
      </c>
    </row>
    <row r="25" spans="1:9" s="6" customFormat="1" ht="22.5" x14ac:dyDescent="0.15">
      <c r="A25" s="31">
        <v>11</v>
      </c>
      <c r="B25" s="32" t="s">
        <v>39</v>
      </c>
      <c r="C25" s="31" t="s">
        <v>40</v>
      </c>
      <c r="D25" s="33" t="s">
        <v>18</v>
      </c>
      <c r="E25" s="34">
        <v>3.0000000000000001E-3</v>
      </c>
      <c r="F25" s="35">
        <v>14830</v>
      </c>
      <c r="G25" s="35">
        <v>44.49</v>
      </c>
      <c r="H25" s="41">
        <f t="shared" si="0"/>
        <v>62434.3</v>
      </c>
      <c r="I25" s="42">
        <f t="shared" si="1"/>
        <v>187.30289999999999</v>
      </c>
    </row>
    <row r="26" spans="1:9" s="6" customFormat="1" ht="22.5" x14ac:dyDescent="0.15">
      <c r="A26" s="31">
        <v>12</v>
      </c>
      <c r="B26" s="32" t="s">
        <v>41</v>
      </c>
      <c r="C26" s="31" t="s">
        <v>42</v>
      </c>
      <c r="D26" s="33" t="s">
        <v>18</v>
      </c>
      <c r="E26" s="34">
        <v>8.3000000000000001E-3</v>
      </c>
      <c r="F26" s="35">
        <v>13560</v>
      </c>
      <c r="G26" s="35">
        <v>112.55</v>
      </c>
      <c r="H26" s="41">
        <f t="shared" si="0"/>
        <v>57087.6</v>
      </c>
      <c r="I26" s="42">
        <f t="shared" si="1"/>
        <v>473.83549999999997</v>
      </c>
    </row>
    <row r="27" spans="1:9" s="6" customFormat="1" ht="22.5" x14ac:dyDescent="0.15">
      <c r="A27" s="31">
        <v>13</v>
      </c>
      <c r="B27" s="32" t="s">
        <v>43</v>
      </c>
      <c r="C27" s="31" t="s">
        <v>44</v>
      </c>
      <c r="D27" s="33" t="s">
        <v>18</v>
      </c>
      <c r="E27" s="34">
        <v>4.6200199999999997E-2</v>
      </c>
      <c r="F27" s="35">
        <v>11978</v>
      </c>
      <c r="G27" s="35">
        <v>553.38</v>
      </c>
      <c r="H27" s="41">
        <f t="shared" si="0"/>
        <v>50427.38</v>
      </c>
      <c r="I27" s="42">
        <f t="shared" si="1"/>
        <v>2329.7298000000001</v>
      </c>
    </row>
    <row r="28" spans="1:9" s="6" customFormat="1" ht="22.5" x14ac:dyDescent="0.15">
      <c r="A28" s="31">
        <v>14</v>
      </c>
      <c r="B28" s="32" t="s">
        <v>45</v>
      </c>
      <c r="C28" s="31" t="s">
        <v>46</v>
      </c>
      <c r="D28" s="33" t="s">
        <v>47</v>
      </c>
      <c r="E28" s="34">
        <v>6.1778E-2</v>
      </c>
      <c r="F28" s="35">
        <v>737</v>
      </c>
      <c r="G28" s="35">
        <v>45.54</v>
      </c>
      <c r="H28" s="41">
        <f t="shared" si="0"/>
        <v>3102.77</v>
      </c>
      <c r="I28" s="42">
        <f t="shared" si="1"/>
        <v>191.7234</v>
      </c>
    </row>
    <row r="29" spans="1:9" s="6" customFormat="1" ht="22.5" x14ac:dyDescent="0.15">
      <c r="A29" s="31">
        <v>15</v>
      </c>
      <c r="B29" s="32" t="s">
        <v>48</v>
      </c>
      <c r="C29" s="31" t="s">
        <v>49</v>
      </c>
      <c r="D29" s="33" t="s">
        <v>50</v>
      </c>
      <c r="E29" s="34">
        <v>0.9</v>
      </c>
      <c r="F29" s="35">
        <v>23.09</v>
      </c>
      <c r="G29" s="35">
        <v>20.79</v>
      </c>
      <c r="H29" s="41">
        <f t="shared" si="0"/>
        <v>97.2089</v>
      </c>
      <c r="I29" s="42">
        <f t="shared" si="1"/>
        <v>87.525899999999993</v>
      </c>
    </row>
    <row r="30" spans="1:9" s="6" customFormat="1" ht="22.5" x14ac:dyDescent="0.15">
      <c r="A30" s="31">
        <v>16</v>
      </c>
      <c r="B30" s="32" t="s">
        <v>51</v>
      </c>
      <c r="C30" s="31" t="s">
        <v>52</v>
      </c>
      <c r="D30" s="33" t="s">
        <v>50</v>
      </c>
      <c r="E30" s="34">
        <v>9.4559999999999995</v>
      </c>
      <c r="F30" s="35">
        <v>7.8</v>
      </c>
      <c r="G30" s="35">
        <v>73.760000000000005</v>
      </c>
      <c r="H30" s="41">
        <f t="shared" si="0"/>
        <v>32.838000000000001</v>
      </c>
      <c r="I30" s="42">
        <f t="shared" si="1"/>
        <v>310.52960000000002</v>
      </c>
    </row>
    <row r="31" spans="1:9" s="6" customFormat="1" ht="22.5" x14ac:dyDescent="0.15">
      <c r="A31" s="31">
        <v>17</v>
      </c>
      <c r="B31" s="32" t="s">
        <v>53</v>
      </c>
      <c r="C31" s="31" t="s">
        <v>54</v>
      </c>
      <c r="D31" s="33" t="s">
        <v>32</v>
      </c>
      <c r="E31" s="34">
        <v>2.8799999999999999E-2</v>
      </c>
      <c r="F31" s="35">
        <v>37.43</v>
      </c>
      <c r="G31" s="35">
        <v>1.08</v>
      </c>
      <c r="H31" s="41">
        <f t="shared" si="0"/>
        <v>157.58029999999999</v>
      </c>
      <c r="I31" s="42">
        <f t="shared" si="1"/>
        <v>4.5468000000000002</v>
      </c>
    </row>
    <row r="32" spans="1:9" s="6" customFormat="1" ht="22.5" x14ac:dyDescent="0.15">
      <c r="A32" s="31">
        <v>18</v>
      </c>
      <c r="B32" s="32" t="s">
        <v>55</v>
      </c>
      <c r="C32" s="31" t="s">
        <v>56</v>
      </c>
      <c r="D32" s="33" t="s">
        <v>50</v>
      </c>
      <c r="E32" s="34">
        <v>4.2639999999999997E-2</v>
      </c>
      <c r="F32" s="35">
        <v>1.82</v>
      </c>
      <c r="G32" s="35">
        <v>0.08</v>
      </c>
      <c r="H32" s="41">
        <f t="shared" si="0"/>
        <v>7.6622000000000003</v>
      </c>
      <c r="I32" s="42">
        <f t="shared" si="1"/>
        <v>0.33679999999999999</v>
      </c>
    </row>
    <row r="33" spans="1:9" s="6" customFormat="1" ht="22.5" x14ac:dyDescent="0.15">
      <c r="A33" s="31">
        <v>19</v>
      </c>
      <c r="B33" s="32" t="s">
        <v>57</v>
      </c>
      <c r="C33" s="31" t="s">
        <v>58</v>
      </c>
      <c r="D33" s="33" t="s">
        <v>59</v>
      </c>
      <c r="E33" s="34">
        <v>5.0400000000000002E-3</v>
      </c>
      <c r="F33" s="35">
        <v>84.75</v>
      </c>
      <c r="G33" s="35">
        <v>0.43</v>
      </c>
      <c r="H33" s="41">
        <f t="shared" si="0"/>
        <v>356.79750000000001</v>
      </c>
      <c r="I33" s="42">
        <f t="shared" si="1"/>
        <v>1.8103</v>
      </c>
    </row>
    <row r="34" spans="1:9" s="6" customFormat="1" ht="22.5" x14ac:dyDescent="0.15">
      <c r="A34" s="31">
        <v>20</v>
      </c>
      <c r="B34" s="32" t="s">
        <v>60</v>
      </c>
      <c r="C34" s="31" t="s">
        <v>61</v>
      </c>
      <c r="D34" s="33" t="s">
        <v>27</v>
      </c>
      <c r="E34" s="34">
        <v>1.0585819999999999</v>
      </c>
      <c r="F34" s="35">
        <v>108.4</v>
      </c>
      <c r="G34" s="35">
        <v>114.75</v>
      </c>
      <c r="H34" s="41">
        <f t="shared" si="0"/>
        <v>456.36400000000003</v>
      </c>
      <c r="I34" s="42">
        <f t="shared" si="1"/>
        <v>483.09749999999997</v>
      </c>
    </row>
    <row r="35" spans="1:9" s="6" customFormat="1" ht="22.5" x14ac:dyDescent="0.15">
      <c r="A35" s="31">
        <v>21</v>
      </c>
      <c r="B35" s="32" t="s">
        <v>62</v>
      </c>
      <c r="C35" s="31" t="s">
        <v>63</v>
      </c>
      <c r="D35" s="33" t="s">
        <v>18</v>
      </c>
      <c r="E35" s="34">
        <v>6.1709999999999998E-4</v>
      </c>
      <c r="F35" s="35">
        <v>734.5</v>
      </c>
      <c r="G35" s="35">
        <v>0.46</v>
      </c>
      <c r="H35" s="41">
        <f t="shared" si="0"/>
        <v>3092.2449999999999</v>
      </c>
      <c r="I35" s="42">
        <f t="shared" si="1"/>
        <v>1.9366000000000001</v>
      </c>
    </row>
    <row r="36" spans="1:9" s="6" customFormat="1" ht="22.5" x14ac:dyDescent="0.15">
      <c r="A36" s="31">
        <v>22</v>
      </c>
      <c r="B36" s="32" t="s">
        <v>64</v>
      </c>
      <c r="C36" s="31" t="s">
        <v>65</v>
      </c>
      <c r="D36" s="33" t="s">
        <v>18</v>
      </c>
      <c r="E36" s="34">
        <v>1.5072E-3</v>
      </c>
      <c r="F36" s="35">
        <v>2147</v>
      </c>
      <c r="G36" s="35">
        <v>3.24</v>
      </c>
      <c r="H36" s="41">
        <f t="shared" si="0"/>
        <v>9038.8700000000008</v>
      </c>
      <c r="I36" s="42">
        <f t="shared" si="1"/>
        <v>13.640400000000001</v>
      </c>
    </row>
    <row r="37" spans="1:9" s="6" customFormat="1" ht="22.5" x14ac:dyDescent="0.15">
      <c r="A37" s="31">
        <v>23</v>
      </c>
      <c r="B37" s="32" t="s">
        <v>66</v>
      </c>
      <c r="C37" s="31" t="s">
        <v>67</v>
      </c>
      <c r="D37" s="33" t="s">
        <v>27</v>
      </c>
      <c r="E37" s="34">
        <v>0.61312999999999995</v>
      </c>
      <c r="F37" s="35">
        <v>560</v>
      </c>
      <c r="G37" s="35">
        <v>343.35</v>
      </c>
      <c r="H37" s="41">
        <f t="shared" si="0"/>
        <v>2357.6</v>
      </c>
      <c r="I37" s="42">
        <f t="shared" si="1"/>
        <v>1445.5035</v>
      </c>
    </row>
    <row r="38" spans="1:9" s="6" customFormat="1" ht="22.5" x14ac:dyDescent="0.15">
      <c r="A38" s="31">
        <v>24</v>
      </c>
      <c r="B38" s="32" t="s">
        <v>68</v>
      </c>
      <c r="C38" s="31" t="s">
        <v>69</v>
      </c>
      <c r="D38" s="33" t="s">
        <v>27</v>
      </c>
      <c r="E38" s="34">
        <v>0.35399999999999998</v>
      </c>
      <c r="F38" s="35">
        <v>592.76</v>
      </c>
      <c r="G38" s="35">
        <v>209.84</v>
      </c>
      <c r="H38" s="41">
        <f t="shared" si="0"/>
        <v>2495.5196000000001</v>
      </c>
      <c r="I38" s="42">
        <f t="shared" si="1"/>
        <v>883.42640000000006</v>
      </c>
    </row>
    <row r="39" spans="1:9" s="6" customFormat="1" ht="22.5" x14ac:dyDescent="0.15">
      <c r="A39" s="31">
        <v>25</v>
      </c>
      <c r="B39" s="32" t="s">
        <v>70</v>
      </c>
      <c r="C39" s="31" t="s">
        <v>71</v>
      </c>
      <c r="D39" s="33" t="s">
        <v>27</v>
      </c>
      <c r="E39" s="34">
        <v>4.6100000000000002E-2</v>
      </c>
      <c r="F39" s="35">
        <v>485.9</v>
      </c>
      <c r="G39" s="35">
        <v>22.4</v>
      </c>
      <c r="H39" s="41">
        <f t="shared" si="0"/>
        <v>2045.6389999999999</v>
      </c>
      <c r="I39" s="42">
        <f t="shared" si="1"/>
        <v>94.303999999999988</v>
      </c>
    </row>
    <row r="40" spans="1:9" s="6" customFormat="1" ht="22.5" x14ac:dyDescent="0.15">
      <c r="A40" s="31">
        <v>26</v>
      </c>
      <c r="B40" s="32" t="s">
        <v>72</v>
      </c>
      <c r="C40" s="31" t="s">
        <v>73</v>
      </c>
      <c r="D40" s="33" t="s">
        <v>27</v>
      </c>
      <c r="E40" s="34">
        <v>3.5999999999999999E-3</v>
      </c>
      <c r="F40" s="35">
        <v>519.79999999999995</v>
      </c>
      <c r="G40" s="35">
        <v>1.87</v>
      </c>
      <c r="H40" s="41">
        <f t="shared" si="0"/>
        <v>2188.3579999999997</v>
      </c>
      <c r="I40" s="42">
        <f t="shared" si="1"/>
        <v>7.8727</v>
      </c>
    </row>
    <row r="41" spans="1:9" s="6" customFormat="1" ht="22.5" x14ac:dyDescent="0.15">
      <c r="A41" s="31">
        <v>27</v>
      </c>
      <c r="B41" s="32" t="s">
        <v>74</v>
      </c>
      <c r="C41" s="31" t="s">
        <v>75</v>
      </c>
      <c r="D41" s="33" t="s">
        <v>27</v>
      </c>
      <c r="E41" s="34">
        <v>1.8209500000000001</v>
      </c>
      <c r="F41" s="35">
        <v>1382.9</v>
      </c>
      <c r="G41" s="35">
        <v>2518.1999999999998</v>
      </c>
      <c r="H41" s="41">
        <f t="shared" si="0"/>
        <v>5822.009</v>
      </c>
      <c r="I41" s="42">
        <f t="shared" si="1"/>
        <v>10601.621999999999</v>
      </c>
    </row>
    <row r="42" spans="1:9" s="6" customFormat="1" ht="22.5" x14ac:dyDescent="0.15">
      <c r="A42" s="31">
        <v>28</v>
      </c>
      <c r="B42" s="32" t="s">
        <v>76</v>
      </c>
      <c r="C42" s="31" t="s">
        <v>77</v>
      </c>
      <c r="D42" s="33" t="s">
        <v>18</v>
      </c>
      <c r="E42" s="34">
        <v>1.7520000000000001E-2</v>
      </c>
      <c r="F42" s="35">
        <v>5989</v>
      </c>
      <c r="G42" s="35">
        <v>104.93</v>
      </c>
      <c r="H42" s="41">
        <f t="shared" si="0"/>
        <v>25213.69</v>
      </c>
      <c r="I42" s="42">
        <f t="shared" si="1"/>
        <v>441.75530000000003</v>
      </c>
    </row>
    <row r="43" spans="1:9" s="6" customFormat="1" ht="22.5" x14ac:dyDescent="0.15">
      <c r="A43" s="31">
        <v>29</v>
      </c>
      <c r="B43" s="32" t="s">
        <v>78</v>
      </c>
      <c r="C43" s="31" t="s">
        <v>79</v>
      </c>
      <c r="D43" s="33" t="s">
        <v>18</v>
      </c>
      <c r="E43" s="34">
        <v>1.2540000000000001E-2</v>
      </c>
      <c r="F43" s="35">
        <v>4455.2</v>
      </c>
      <c r="G43" s="35">
        <v>55.87</v>
      </c>
      <c r="H43" s="41">
        <f t="shared" si="0"/>
        <v>18756.392</v>
      </c>
      <c r="I43" s="42">
        <f t="shared" si="1"/>
        <v>235.21269999999998</v>
      </c>
    </row>
    <row r="44" spans="1:9" s="6" customFormat="1" ht="22.5" x14ac:dyDescent="0.15">
      <c r="A44" s="31">
        <v>30</v>
      </c>
      <c r="B44" s="32" t="s">
        <v>80</v>
      </c>
      <c r="C44" s="31" t="s">
        <v>81</v>
      </c>
      <c r="D44" s="33" t="s">
        <v>27</v>
      </c>
      <c r="E44" s="34">
        <v>7.2146600000000003</v>
      </c>
      <c r="F44" s="35">
        <v>558.33000000000004</v>
      </c>
      <c r="G44" s="35">
        <v>4028.16</v>
      </c>
      <c r="H44" s="41">
        <f t="shared" si="0"/>
        <v>2350.5693000000001</v>
      </c>
      <c r="I44" s="42">
        <f t="shared" si="1"/>
        <v>16958.553599999999</v>
      </c>
    </row>
    <row r="45" spans="1:9" s="6" customFormat="1" ht="22.5" x14ac:dyDescent="0.15">
      <c r="A45" s="31">
        <v>31</v>
      </c>
      <c r="B45" s="32" t="s">
        <v>82</v>
      </c>
      <c r="C45" s="31" t="s">
        <v>83</v>
      </c>
      <c r="D45" s="33" t="s">
        <v>27</v>
      </c>
      <c r="E45" s="34">
        <v>1.056E-2</v>
      </c>
      <c r="F45" s="35">
        <v>1250</v>
      </c>
      <c r="G45" s="35">
        <v>13.2</v>
      </c>
      <c r="H45" s="41">
        <f t="shared" si="0"/>
        <v>5262.5</v>
      </c>
      <c r="I45" s="42">
        <f t="shared" si="1"/>
        <v>55.571999999999996</v>
      </c>
    </row>
    <row r="46" spans="1:9" s="6" customFormat="1" ht="22.5" x14ac:dyDescent="0.15">
      <c r="A46" s="31">
        <v>32</v>
      </c>
      <c r="B46" s="32" t="s">
        <v>84</v>
      </c>
      <c r="C46" s="31" t="s">
        <v>85</v>
      </c>
      <c r="D46" s="33" t="s">
        <v>27</v>
      </c>
      <c r="E46" s="34">
        <v>1.898E-2</v>
      </c>
      <c r="F46" s="35">
        <v>1287</v>
      </c>
      <c r="G46" s="35">
        <v>24.42</v>
      </c>
      <c r="H46" s="41">
        <f t="shared" si="0"/>
        <v>5418.2699999999995</v>
      </c>
      <c r="I46" s="42">
        <f t="shared" si="1"/>
        <v>102.8082</v>
      </c>
    </row>
    <row r="47" spans="1:9" s="6" customFormat="1" ht="22.5" x14ac:dyDescent="0.15">
      <c r="A47" s="31">
        <v>33</v>
      </c>
      <c r="B47" s="32" t="s">
        <v>86</v>
      </c>
      <c r="C47" s="31" t="s">
        <v>87</v>
      </c>
      <c r="D47" s="33" t="s">
        <v>27</v>
      </c>
      <c r="E47" s="34">
        <v>1.0200000000000001E-2</v>
      </c>
      <c r="F47" s="35">
        <v>880.01</v>
      </c>
      <c r="G47" s="35">
        <v>8.98</v>
      </c>
      <c r="H47" s="41">
        <f t="shared" si="0"/>
        <v>3704.8420999999998</v>
      </c>
      <c r="I47" s="42">
        <f t="shared" si="1"/>
        <v>37.805800000000005</v>
      </c>
    </row>
    <row r="48" spans="1:9" s="6" customFormat="1" ht="22.5" x14ac:dyDescent="0.15">
      <c r="A48" s="31">
        <v>34</v>
      </c>
      <c r="B48" s="32" t="s">
        <v>88</v>
      </c>
      <c r="C48" s="31" t="s">
        <v>89</v>
      </c>
      <c r="D48" s="33" t="s">
        <v>27</v>
      </c>
      <c r="E48" s="34">
        <v>2.3994599999999999</v>
      </c>
      <c r="F48" s="35">
        <v>550</v>
      </c>
      <c r="G48" s="35">
        <v>1319.7</v>
      </c>
      <c r="H48" s="41">
        <f t="shared" si="0"/>
        <v>2315.5</v>
      </c>
      <c r="I48" s="42">
        <f t="shared" si="1"/>
        <v>5555.9369999999999</v>
      </c>
    </row>
    <row r="49" spans="1:9" s="6" customFormat="1" ht="22.5" x14ac:dyDescent="0.15">
      <c r="A49" s="31">
        <v>35</v>
      </c>
      <c r="B49" s="32" t="s">
        <v>90</v>
      </c>
      <c r="C49" s="31" t="s">
        <v>91</v>
      </c>
      <c r="D49" s="33" t="s">
        <v>27</v>
      </c>
      <c r="E49" s="34">
        <v>3.8000000000000002E-4</v>
      </c>
      <c r="F49" s="35">
        <v>1100</v>
      </c>
      <c r="G49" s="35">
        <v>0.42</v>
      </c>
      <c r="H49" s="41">
        <f t="shared" si="0"/>
        <v>4631</v>
      </c>
      <c r="I49" s="42">
        <f t="shared" si="1"/>
        <v>1.7682</v>
      </c>
    </row>
    <row r="50" spans="1:9" s="6" customFormat="1" ht="22.5" x14ac:dyDescent="0.15">
      <c r="A50" s="31">
        <v>36</v>
      </c>
      <c r="B50" s="32" t="s">
        <v>92</v>
      </c>
      <c r="C50" s="31" t="s">
        <v>93</v>
      </c>
      <c r="D50" s="33" t="s">
        <v>27</v>
      </c>
      <c r="E50" s="34">
        <v>0.22439999999999999</v>
      </c>
      <c r="F50" s="35">
        <v>1100</v>
      </c>
      <c r="G50" s="35">
        <v>246.84</v>
      </c>
      <c r="H50" s="41">
        <f t="shared" si="0"/>
        <v>4631</v>
      </c>
      <c r="I50" s="42">
        <f t="shared" si="1"/>
        <v>1039.1964</v>
      </c>
    </row>
    <row r="51" spans="1:9" s="6" customFormat="1" ht="22.5" x14ac:dyDescent="0.15">
      <c r="A51" s="31">
        <v>37</v>
      </c>
      <c r="B51" s="32" t="s">
        <v>94</v>
      </c>
      <c r="C51" s="31" t="s">
        <v>95</v>
      </c>
      <c r="D51" s="33" t="s">
        <v>27</v>
      </c>
      <c r="E51" s="34">
        <v>4.4000000000000002E-4</v>
      </c>
      <c r="F51" s="35">
        <v>1056</v>
      </c>
      <c r="G51" s="35">
        <v>0.46</v>
      </c>
      <c r="H51" s="41">
        <f t="shared" si="0"/>
        <v>4445.76</v>
      </c>
      <c r="I51" s="42">
        <f t="shared" si="1"/>
        <v>1.9366000000000001</v>
      </c>
    </row>
    <row r="52" spans="1:9" s="6" customFormat="1" ht="22.5" x14ac:dyDescent="0.15">
      <c r="A52" s="31">
        <v>38</v>
      </c>
      <c r="B52" s="32" t="s">
        <v>96</v>
      </c>
      <c r="C52" s="31" t="s">
        <v>97</v>
      </c>
      <c r="D52" s="33" t="s">
        <v>32</v>
      </c>
      <c r="E52" s="34">
        <v>0.59279999999999999</v>
      </c>
      <c r="F52" s="35">
        <v>57.63</v>
      </c>
      <c r="G52" s="35">
        <v>34.159999999999997</v>
      </c>
      <c r="H52" s="41">
        <f t="shared" si="0"/>
        <v>242.6223</v>
      </c>
      <c r="I52" s="42">
        <f t="shared" si="1"/>
        <v>143.81359999999998</v>
      </c>
    </row>
    <row r="53" spans="1:9" s="6" customFormat="1" ht="22.5" x14ac:dyDescent="0.15">
      <c r="A53" s="31">
        <v>39</v>
      </c>
      <c r="B53" s="32" t="s">
        <v>98</v>
      </c>
      <c r="C53" s="31" t="s">
        <v>99</v>
      </c>
      <c r="D53" s="33" t="s">
        <v>32</v>
      </c>
      <c r="E53" s="34">
        <v>0.54879999999999995</v>
      </c>
      <c r="F53" s="35">
        <v>7.46</v>
      </c>
      <c r="G53" s="35">
        <v>4.09</v>
      </c>
      <c r="H53" s="41">
        <f t="shared" si="0"/>
        <v>31.406600000000001</v>
      </c>
      <c r="I53" s="42">
        <f t="shared" si="1"/>
        <v>17.218899999999998</v>
      </c>
    </row>
    <row r="54" spans="1:9" s="6" customFormat="1" ht="22.5" x14ac:dyDescent="0.15">
      <c r="A54" s="31">
        <v>40</v>
      </c>
      <c r="B54" s="32" t="s">
        <v>100</v>
      </c>
      <c r="C54" s="31" t="s">
        <v>101</v>
      </c>
      <c r="D54" s="33" t="s">
        <v>59</v>
      </c>
      <c r="E54" s="34">
        <v>3.8159999999999998</v>
      </c>
      <c r="F54" s="35">
        <v>10.71</v>
      </c>
      <c r="G54" s="35">
        <v>40.869999999999997</v>
      </c>
      <c r="H54" s="41">
        <f t="shared" si="0"/>
        <v>45.089100000000002</v>
      </c>
      <c r="I54" s="42">
        <f t="shared" si="1"/>
        <v>172.06269999999998</v>
      </c>
    </row>
    <row r="55" spans="1:9" s="6" customFormat="1" ht="22.5" x14ac:dyDescent="0.15">
      <c r="A55" s="31">
        <v>41</v>
      </c>
      <c r="B55" s="32" t="s">
        <v>102</v>
      </c>
      <c r="C55" s="31" t="s">
        <v>103</v>
      </c>
      <c r="D55" s="33" t="s">
        <v>18</v>
      </c>
      <c r="E55" s="34">
        <v>1.9799999999999999E-4</v>
      </c>
      <c r="F55" s="35">
        <v>15620</v>
      </c>
      <c r="G55" s="35">
        <v>3.1</v>
      </c>
      <c r="H55" s="41">
        <f t="shared" si="0"/>
        <v>65760.2</v>
      </c>
      <c r="I55" s="42">
        <f t="shared" si="1"/>
        <v>13.051</v>
      </c>
    </row>
    <row r="56" spans="1:9" s="6" customFormat="1" ht="22.5" x14ac:dyDescent="0.15">
      <c r="A56" s="31">
        <v>42</v>
      </c>
      <c r="B56" s="32" t="s">
        <v>104</v>
      </c>
      <c r="C56" s="31" t="s">
        <v>105</v>
      </c>
      <c r="D56" s="33" t="s">
        <v>18</v>
      </c>
      <c r="E56" s="34">
        <v>3.9599999999999998E-4</v>
      </c>
      <c r="F56" s="35">
        <v>14312.87</v>
      </c>
      <c r="G56" s="35">
        <v>5.67</v>
      </c>
      <c r="H56" s="41">
        <f t="shared" si="0"/>
        <v>60257.182700000005</v>
      </c>
      <c r="I56" s="42">
        <f t="shared" si="1"/>
        <v>23.870699999999999</v>
      </c>
    </row>
    <row r="57" spans="1:9" s="6" customFormat="1" ht="22.5" x14ac:dyDescent="0.15">
      <c r="A57" s="31">
        <v>43</v>
      </c>
      <c r="B57" s="32" t="s">
        <v>106</v>
      </c>
      <c r="C57" s="31" t="s">
        <v>107</v>
      </c>
      <c r="D57" s="33" t="s">
        <v>18</v>
      </c>
      <c r="E57" s="34">
        <v>3.3000000000000003E-5</v>
      </c>
      <c r="F57" s="35">
        <v>7640</v>
      </c>
      <c r="G57" s="35">
        <v>0.25</v>
      </c>
      <c r="H57" s="41">
        <f t="shared" si="0"/>
        <v>32164.400000000001</v>
      </c>
      <c r="I57" s="42">
        <f t="shared" si="1"/>
        <v>1.0525</v>
      </c>
    </row>
    <row r="58" spans="1:9" s="6" customFormat="1" ht="22.5" x14ac:dyDescent="0.15">
      <c r="A58" s="31">
        <v>44</v>
      </c>
      <c r="B58" s="32" t="s">
        <v>108</v>
      </c>
      <c r="C58" s="31" t="s">
        <v>109</v>
      </c>
      <c r="D58" s="33" t="s">
        <v>50</v>
      </c>
      <c r="E58" s="34">
        <v>6.1600000000000002E-2</v>
      </c>
      <c r="F58" s="35">
        <v>6.67</v>
      </c>
      <c r="G58" s="35">
        <v>0.41</v>
      </c>
      <c r="H58" s="41">
        <f t="shared" si="0"/>
        <v>28.0807</v>
      </c>
      <c r="I58" s="42">
        <f t="shared" si="1"/>
        <v>1.7261</v>
      </c>
    </row>
    <row r="59" spans="1:9" s="6" customFormat="1" ht="22.5" x14ac:dyDescent="0.15">
      <c r="A59" s="31">
        <v>45</v>
      </c>
      <c r="B59" s="32" t="s">
        <v>110</v>
      </c>
      <c r="C59" s="31" t="s">
        <v>111</v>
      </c>
      <c r="D59" s="33" t="s">
        <v>27</v>
      </c>
      <c r="E59" s="34">
        <v>25.545000000000002</v>
      </c>
      <c r="F59" s="35">
        <v>135.6</v>
      </c>
      <c r="G59" s="35">
        <v>3463.9</v>
      </c>
      <c r="H59" s="41">
        <f t="shared" si="0"/>
        <v>570.87599999999998</v>
      </c>
      <c r="I59" s="42">
        <f t="shared" si="1"/>
        <v>14583.019</v>
      </c>
    </row>
    <row r="60" spans="1:9" s="6" customFormat="1" ht="45" x14ac:dyDescent="0.15">
      <c r="A60" s="31">
        <v>46</v>
      </c>
      <c r="B60" s="32" t="s">
        <v>112</v>
      </c>
      <c r="C60" s="31" t="s">
        <v>113</v>
      </c>
      <c r="D60" s="33" t="s">
        <v>47</v>
      </c>
      <c r="E60" s="34">
        <v>2</v>
      </c>
      <c r="F60" s="35"/>
      <c r="G60" s="45"/>
      <c r="H60" s="44">
        <f>(18677.67+1808.54)/1.2*1.02*1.005</f>
        <v>17500.344892499998</v>
      </c>
      <c r="I60" s="44">
        <f>E60*H60</f>
        <v>35000.689784999995</v>
      </c>
    </row>
    <row r="61" spans="1:9" s="6" customFormat="1" ht="45" x14ac:dyDescent="0.15">
      <c r="A61" s="31">
        <v>47</v>
      </c>
      <c r="B61" s="32" t="s">
        <v>112</v>
      </c>
      <c r="C61" s="31" t="s">
        <v>114</v>
      </c>
      <c r="D61" s="33" t="s">
        <v>47</v>
      </c>
      <c r="E61" s="34">
        <v>2</v>
      </c>
      <c r="F61" s="35"/>
      <c r="G61" s="45"/>
      <c r="H61" s="44">
        <f>(50867.69+3750.5)/1.2*1.02*1.005</f>
        <v>46657.588807499997</v>
      </c>
      <c r="I61" s="44">
        <f t="shared" ref="I61:I63" si="2">E61*H61</f>
        <v>93315.177614999993</v>
      </c>
    </row>
    <row r="62" spans="1:9" s="6" customFormat="1" ht="45" x14ac:dyDescent="0.15">
      <c r="A62" s="31">
        <v>48</v>
      </c>
      <c r="B62" s="32" t="s">
        <v>112</v>
      </c>
      <c r="C62" s="31" t="s">
        <v>115</v>
      </c>
      <c r="D62" s="33" t="s">
        <v>47</v>
      </c>
      <c r="E62" s="34">
        <v>1</v>
      </c>
      <c r="F62" s="35"/>
      <c r="G62" s="45"/>
      <c r="H62" s="44">
        <f>(135098.74+3750.5)/1.2*1.02*1.005</f>
        <v>118611.96326999998</v>
      </c>
      <c r="I62" s="44">
        <f t="shared" si="2"/>
        <v>118611.96326999998</v>
      </c>
    </row>
    <row r="63" spans="1:9" s="6" customFormat="1" ht="45" x14ac:dyDescent="0.15">
      <c r="A63" s="31">
        <v>49</v>
      </c>
      <c r="B63" s="32" t="s">
        <v>116</v>
      </c>
      <c r="C63" s="31" t="s">
        <v>117</v>
      </c>
      <c r="D63" s="33" t="s">
        <v>47</v>
      </c>
      <c r="E63" s="34">
        <v>2</v>
      </c>
      <c r="F63" s="35"/>
      <c r="G63" s="45"/>
      <c r="H63" s="44">
        <f>2437.5/1.2*1.02*1.004</f>
        <v>2080.1624999999999</v>
      </c>
      <c r="I63" s="44">
        <f t="shared" si="2"/>
        <v>4160.3249999999998</v>
      </c>
    </row>
    <row r="64" spans="1:9" s="6" customFormat="1" ht="33.75" x14ac:dyDescent="0.15">
      <c r="A64" s="31">
        <v>50</v>
      </c>
      <c r="B64" s="32" t="s">
        <v>118</v>
      </c>
      <c r="C64" s="31" t="s">
        <v>119</v>
      </c>
      <c r="D64" s="33" t="s">
        <v>18</v>
      </c>
      <c r="E64" s="34">
        <v>5.4903E-2</v>
      </c>
      <c r="F64" s="35">
        <v>1487.6</v>
      </c>
      <c r="G64" s="35">
        <v>81.66</v>
      </c>
      <c r="H64" s="42">
        <f>F64*4.21</f>
        <v>6262.7959999999994</v>
      </c>
      <c r="I64" s="42">
        <f>G64*4.21</f>
        <v>343.78859999999997</v>
      </c>
    </row>
    <row r="65" spans="1:9" s="6" customFormat="1" ht="33.75" x14ac:dyDescent="0.15">
      <c r="A65" s="31">
        <v>51</v>
      </c>
      <c r="B65" s="32" t="s">
        <v>120</v>
      </c>
      <c r="C65" s="31" t="s">
        <v>121</v>
      </c>
      <c r="D65" s="33" t="s">
        <v>18</v>
      </c>
      <c r="E65" s="34">
        <v>0.13872000000000001</v>
      </c>
      <c r="F65" s="35">
        <v>3316.55</v>
      </c>
      <c r="G65" s="35">
        <v>460.07</v>
      </c>
      <c r="H65" s="42">
        <f t="shared" ref="H65:H102" si="3">F65*4.21</f>
        <v>13962.675500000001</v>
      </c>
      <c r="I65" s="42">
        <f t="shared" ref="I65:I102" si="4">G65*4.21</f>
        <v>1936.8947000000001</v>
      </c>
    </row>
    <row r="66" spans="1:9" s="6" customFormat="1" ht="33.75" x14ac:dyDescent="0.15">
      <c r="A66" s="31">
        <v>52</v>
      </c>
      <c r="B66" s="32" t="s">
        <v>122</v>
      </c>
      <c r="C66" s="31" t="s">
        <v>123</v>
      </c>
      <c r="D66" s="33" t="s">
        <v>18</v>
      </c>
      <c r="E66" s="34">
        <v>0.102336</v>
      </c>
      <c r="F66" s="35">
        <v>7998.54</v>
      </c>
      <c r="G66" s="35">
        <v>818.54</v>
      </c>
      <c r="H66" s="42">
        <f t="shared" si="3"/>
        <v>33673.8534</v>
      </c>
      <c r="I66" s="42">
        <f t="shared" si="4"/>
        <v>3446.0533999999998</v>
      </c>
    </row>
    <row r="67" spans="1:9" s="6" customFormat="1" ht="33.75" x14ac:dyDescent="0.15">
      <c r="A67" s="31">
        <v>53</v>
      </c>
      <c r="B67" s="32" t="s">
        <v>124</v>
      </c>
      <c r="C67" s="31" t="s">
        <v>125</v>
      </c>
      <c r="D67" s="33" t="s">
        <v>27</v>
      </c>
      <c r="E67" s="34">
        <v>0.14249999999999999</v>
      </c>
      <c r="F67" s="35">
        <v>130</v>
      </c>
      <c r="G67" s="35">
        <v>18.53</v>
      </c>
      <c r="H67" s="42">
        <f t="shared" si="3"/>
        <v>547.29999999999995</v>
      </c>
      <c r="I67" s="42">
        <f t="shared" si="4"/>
        <v>78.011300000000006</v>
      </c>
    </row>
    <row r="68" spans="1:9" s="6" customFormat="1" ht="33.75" x14ac:dyDescent="0.15">
      <c r="A68" s="31">
        <v>54</v>
      </c>
      <c r="B68" s="32" t="s">
        <v>126</v>
      </c>
      <c r="C68" s="31" t="s">
        <v>127</v>
      </c>
      <c r="D68" s="33" t="s">
        <v>27</v>
      </c>
      <c r="E68" s="34">
        <v>0.83520000000000005</v>
      </c>
      <c r="F68" s="35">
        <v>114.13</v>
      </c>
      <c r="G68" s="35">
        <v>95.32</v>
      </c>
      <c r="H68" s="42">
        <f t="shared" si="3"/>
        <v>480.4873</v>
      </c>
      <c r="I68" s="42">
        <f t="shared" si="4"/>
        <v>401.29719999999998</v>
      </c>
    </row>
    <row r="69" spans="1:9" s="6" customFormat="1" ht="33.75" x14ac:dyDescent="0.15">
      <c r="A69" s="31">
        <v>55</v>
      </c>
      <c r="B69" s="32" t="s">
        <v>128</v>
      </c>
      <c r="C69" s="31" t="s">
        <v>129</v>
      </c>
      <c r="D69" s="33" t="s">
        <v>27</v>
      </c>
      <c r="E69" s="34">
        <v>3.1122000000000001</v>
      </c>
      <c r="F69" s="35">
        <v>155.94</v>
      </c>
      <c r="G69" s="35">
        <v>485.32</v>
      </c>
      <c r="H69" s="42">
        <f t="shared" si="3"/>
        <v>656.50739999999996</v>
      </c>
      <c r="I69" s="42">
        <f t="shared" si="4"/>
        <v>2043.1972000000001</v>
      </c>
    </row>
    <row r="70" spans="1:9" s="6" customFormat="1" ht="33.75" x14ac:dyDescent="0.15">
      <c r="A70" s="31">
        <v>56</v>
      </c>
      <c r="B70" s="32" t="s">
        <v>130</v>
      </c>
      <c r="C70" s="31" t="s">
        <v>131</v>
      </c>
      <c r="D70" s="33" t="s">
        <v>27</v>
      </c>
      <c r="E70" s="34">
        <v>125.29</v>
      </c>
      <c r="F70" s="35">
        <v>45.92</v>
      </c>
      <c r="G70" s="35">
        <v>5753.32</v>
      </c>
      <c r="H70" s="42">
        <f t="shared" si="3"/>
        <v>193.32320000000001</v>
      </c>
      <c r="I70" s="42">
        <f t="shared" si="4"/>
        <v>24221.477199999998</v>
      </c>
    </row>
    <row r="71" spans="1:9" s="6" customFormat="1" ht="33.75" x14ac:dyDescent="0.15">
      <c r="A71" s="31">
        <v>57</v>
      </c>
      <c r="B71" s="32" t="s">
        <v>132</v>
      </c>
      <c r="C71" s="31" t="s">
        <v>133</v>
      </c>
      <c r="D71" s="33" t="s">
        <v>27</v>
      </c>
      <c r="E71" s="34">
        <v>0.59160000000000001</v>
      </c>
      <c r="F71" s="35">
        <v>600</v>
      </c>
      <c r="G71" s="35">
        <v>354.96</v>
      </c>
      <c r="H71" s="42">
        <f t="shared" si="3"/>
        <v>2526</v>
      </c>
      <c r="I71" s="42">
        <f t="shared" si="4"/>
        <v>1494.3815999999999</v>
      </c>
    </row>
    <row r="72" spans="1:9" s="6" customFormat="1" ht="33.75" x14ac:dyDescent="0.15">
      <c r="A72" s="31">
        <v>58</v>
      </c>
      <c r="B72" s="32" t="s">
        <v>134</v>
      </c>
      <c r="C72" s="31" t="s">
        <v>135</v>
      </c>
      <c r="D72" s="33" t="s">
        <v>27</v>
      </c>
      <c r="E72" s="34">
        <v>1.1220000000000001</v>
      </c>
      <c r="F72" s="35">
        <v>622.63</v>
      </c>
      <c r="G72" s="35">
        <v>698.59</v>
      </c>
      <c r="H72" s="42">
        <f t="shared" si="3"/>
        <v>2621.2723000000001</v>
      </c>
      <c r="I72" s="42">
        <f t="shared" si="4"/>
        <v>2941.0639000000001</v>
      </c>
    </row>
    <row r="73" spans="1:9" s="6" customFormat="1" ht="33.75" x14ac:dyDescent="0.15">
      <c r="A73" s="31">
        <v>59</v>
      </c>
      <c r="B73" s="32" t="s">
        <v>136</v>
      </c>
      <c r="C73" s="31" t="s">
        <v>137</v>
      </c>
      <c r="D73" s="33" t="s">
        <v>18</v>
      </c>
      <c r="E73" s="34">
        <v>8.3960000000000008</v>
      </c>
      <c r="F73" s="35">
        <v>480.09</v>
      </c>
      <c r="G73" s="35">
        <v>4030.83</v>
      </c>
      <c r="H73" s="42">
        <f t="shared" si="3"/>
        <v>2021.1788999999999</v>
      </c>
      <c r="I73" s="42">
        <f t="shared" si="4"/>
        <v>16969.794299999998</v>
      </c>
    </row>
    <row r="74" spans="1:9" s="6" customFormat="1" ht="33.75" x14ac:dyDescent="0.15">
      <c r="A74" s="31">
        <v>60</v>
      </c>
      <c r="B74" s="32" t="s">
        <v>138</v>
      </c>
      <c r="C74" s="31" t="s">
        <v>139</v>
      </c>
      <c r="D74" s="33" t="s">
        <v>18</v>
      </c>
      <c r="E74" s="34">
        <v>1.5169999999999999</v>
      </c>
      <c r="F74" s="35">
        <v>479.83</v>
      </c>
      <c r="G74" s="35">
        <v>727.9</v>
      </c>
      <c r="H74" s="42">
        <f t="shared" si="3"/>
        <v>2020.0843</v>
      </c>
      <c r="I74" s="42">
        <f t="shared" si="4"/>
        <v>3064.4589999999998</v>
      </c>
    </row>
    <row r="75" spans="1:9" s="6" customFormat="1" ht="33.75" x14ac:dyDescent="0.15">
      <c r="A75" s="31">
        <v>61</v>
      </c>
      <c r="B75" s="32" t="s">
        <v>140</v>
      </c>
      <c r="C75" s="31" t="s">
        <v>141</v>
      </c>
      <c r="D75" s="33" t="s">
        <v>18</v>
      </c>
      <c r="E75" s="34">
        <v>1.76</v>
      </c>
      <c r="F75" s="35">
        <v>451.06</v>
      </c>
      <c r="G75" s="35">
        <v>793.87</v>
      </c>
      <c r="H75" s="42">
        <f t="shared" si="3"/>
        <v>1898.9626000000001</v>
      </c>
      <c r="I75" s="42">
        <f t="shared" si="4"/>
        <v>3342.1927000000001</v>
      </c>
    </row>
    <row r="76" spans="1:9" s="6" customFormat="1" ht="33.75" x14ac:dyDescent="0.15">
      <c r="A76" s="31">
        <v>62</v>
      </c>
      <c r="B76" s="32" t="s">
        <v>142</v>
      </c>
      <c r="C76" s="31" t="s">
        <v>71</v>
      </c>
      <c r="D76" s="33" t="s">
        <v>27</v>
      </c>
      <c r="E76" s="34">
        <v>-4.6100000000000002E-2</v>
      </c>
      <c r="F76" s="35">
        <v>485.9</v>
      </c>
      <c r="G76" s="35">
        <v>-22.4</v>
      </c>
      <c r="H76" s="42">
        <f t="shared" si="3"/>
        <v>2045.6389999999999</v>
      </c>
      <c r="I76" s="42">
        <f t="shared" si="4"/>
        <v>-94.303999999999988</v>
      </c>
    </row>
    <row r="77" spans="1:9" s="6" customFormat="1" ht="33.75" x14ac:dyDescent="0.15">
      <c r="A77" s="31">
        <v>63</v>
      </c>
      <c r="B77" s="32" t="s">
        <v>143</v>
      </c>
      <c r="C77" s="31" t="s">
        <v>73</v>
      </c>
      <c r="D77" s="33" t="s">
        <v>27</v>
      </c>
      <c r="E77" s="34">
        <v>4.6100000000000002E-2</v>
      </c>
      <c r="F77" s="35">
        <v>519.79999999999995</v>
      </c>
      <c r="G77" s="35">
        <v>23.96</v>
      </c>
      <c r="H77" s="42">
        <f t="shared" si="3"/>
        <v>2188.3579999999997</v>
      </c>
      <c r="I77" s="42">
        <f t="shared" si="4"/>
        <v>100.8716</v>
      </c>
    </row>
    <row r="78" spans="1:9" s="6" customFormat="1" ht="33.75" x14ac:dyDescent="0.15">
      <c r="A78" s="31">
        <v>64</v>
      </c>
      <c r="B78" s="32" t="s">
        <v>144</v>
      </c>
      <c r="C78" s="31" t="s">
        <v>145</v>
      </c>
      <c r="D78" s="33" t="s">
        <v>47</v>
      </c>
      <c r="E78" s="34">
        <v>1</v>
      </c>
      <c r="F78" s="35">
        <v>469.14</v>
      </c>
      <c r="G78" s="35">
        <v>469.14</v>
      </c>
      <c r="H78" s="42">
        <f t="shared" si="3"/>
        <v>1975.0793999999999</v>
      </c>
      <c r="I78" s="42">
        <f t="shared" si="4"/>
        <v>1975.0793999999999</v>
      </c>
    </row>
    <row r="79" spans="1:9" s="6" customFormat="1" ht="33.75" x14ac:dyDescent="0.15">
      <c r="A79" s="31">
        <v>65</v>
      </c>
      <c r="B79" s="32" t="s">
        <v>146</v>
      </c>
      <c r="C79" s="31" t="s">
        <v>147</v>
      </c>
      <c r="D79" s="33" t="s">
        <v>47</v>
      </c>
      <c r="E79" s="34">
        <v>6</v>
      </c>
      <c r="F79" s="35">
        <v>31.43</v>
      </c>
      <c r="G79" s="35">
        <v>188.58</v>
      </c>
      <c r="H79" s="42">
        <f t="shared" si="3"/>
        <v>132.3203</v>
      </c>
      <c r="I79" s="42">
        <f t="shared" si="4"/>
        <v>793.92180000000008</v>
      </c>
    </row>
    <row r="80" spans="1:9" s="6" customFormat="1" ht="33.75" x14ac:dyDescent="0.15">
      <c r="A80" s="31">
        <v>66</v>
      </c>
      <c r="B80" s="32" t="s">
        <v>148</v>
      </c>
      <c r="C80" s="31" t="s">
        <v>149</v>
      </c>
      <c r="D80" s="33" t="s">
        <v>47</v>
      </c>
      <c r="E80" s="34">
        <v>1</v>
      </c>
      <c r="F80" s="35">
        <v>78.56</v>
      </c>
      <c r="G80" s="35">
        <v>78.56</v>
      </c>
      <c r="H80" s="42">
        <f t="shared" si="3"/>
        <v>330.73759999999999</v>
      </c>
      <c r="I80" s="42">
        <f t="shared" si="4"/>
        <v>330.73759999999999</v>
      </c>
    </row>
    <row r="81" spans="1:9" s="6" customFormat="1" ht="33.75" x14ac:dyDescent="0.15">
      <c r="A81" s="31">
        <v>67</v>
      </c>
      <c r="B81" s="32" t="s">
        <v>150</v>
      </c>
      <c r="C81" s="31" t="s">
        <v>151</v>
      </c>
      <c r="D81" s="33" t="s">
        <v>47</v>
      </c>
      <c r="E81" s="34">
        <v>1</v>
      </c>
      <c r="F81" s="35">
        <v>234.87</v>
      </c>
      <c r="G81" s="35">
        <v>234.87</v>
      </c>
      <c r="H81" s="42">
        <f t="shared" si="3"/>
        <v>988.80269999999996</v>
      </c>
      <c r="I81" s="42">
        <f t="shared" si="4"/>
        <v>988.80269999999996</v>
      </c>
    </row>
    <row r="82" spans="1:9" s="6" customFormat="1" ht="33.75" x14ac:dyDescent="0.15">
      <c r="A82" s="31">
        <v>68</v>
      </c>
      <c r="B82" s="32" t="s">
        <v>152</v>
      </c>
      <c r="C82" s="31" t="s">
        <v>153</v>
      </c>
      <c r="D82" s="33" t="s">
        <v>47</v>
      </c>
      <c r="E82" s="34">
        <v>3</v>
      </c>
      <c r="F82" s="35">
        <v>647.77</v>
      </c>
      <c r="G82" s="35">
        <v>1943.31</v>
      </c>
      <c r="H82" s="42">
        <f t="shared" si="3"/>
        <v>2727.1116999999999</v>
      </c>
      <c r="I82" s="42">
        <f t="shared" si="4"/>
        <v>8181.3350999999993</v>
      </c>
    </row>
    <row r="83" spans="1:9" s="6" customFormat="1" ht="33.75" x14ac:dyDescent="0.15">
      <c r="A83" s="31">
        <v>69</v>
      </c>
      <c r="B83" s="32" t="s">
        <v>154</v>
      </c>
      <c r="C83" s="31" t="s">
        <v>155</v>
      </c>
      <c r="D83" s="33" t="s">
        <v>47</v>
      </c>
      <c r="E83" s="34">
        <v>2</v>
      </c>
      <c r="F83" s="35">
        <v>593.85</v>
      </c>
      <c r="G83" s="35">
        <v>1187.7</v>
      </c>
      <c r="H83" s="42">
        <f t="shared" si="3"/>
        <v>2500.1085000000003</v>
      </c>
      <c r="I83" s="42">
        <f t="shared" si="4"/>
        <v>5000.2170000000006</v>
      </c>
    </row>
    <row r="84" spans="1:9" s="6" customFormat="1" ht="33.75" x14ac:dyDescent="0.15">
      <c r="A84" s="31">
        <v>70</v>
      </c>
      <c r="B84" s="32" t="s">
        <v>156</v>
      </c>
      <c r="C84" s="31" t="s">
        <v>157</v>
      </c>
      <c r="D84" s="33" t="s">
        <v>47</v>
      </c>
      <c r="E84" s="34">
        <v>1</v>
      </c>
      <c r="F84" s="35">
        <v>901.16</v>
      </c>
      <c r="G84" s="35">
        <v>901.16</v>
      </c>
      <c r="H84" s="42">
        <f t="shared" si="3"/>
        <v>3793.8835999999997</v>
      </c>
      <c r="I84" s="42">
        <f t="shared" si="4"/>
        <v>3793.8835999999997</v>
      </c>
    </row>
    <row r="85" spans="1:9" s="6" customFormat="1" ht="33.75" x14ac:dyDescent="0.15">
      <c r="A85" s="31">
        <v>71</v>
      </c>
      <c r="B85" s="32" t="s">
        <v>158</v>
      </c>
      <c r="C85" s="31" t="s">
        <v>159</v>
      </c>
      <c r="D85" s="33" t="s">
        <v>47</v>
      </c>
      <c r="E85" s="34">
        <v>1</v>
      </c>
      <c r="F85" s="35">
        <v>462.83</v>
      </c>
      <c r="G85" s="35">
        <v>462.83</v>
      </c>
      <c r="H85" s="42">
        <f t="shared" si="3"/>
        <v>1948.5142999999998</v>
      </c>
      <c r="I85" s="42">
        <f t="shared" si="4"/>
        <v>1948.5142999999998</v>
      </c>
    </row>
    <row r="86" spans="1:9" s="6" customFormat="1" ht="33.75" x14ac:dyDescent="0.15">
      <c r="A86" s="31">
        <v>72</v>
      </c>
      <c r="B86" s="32" t="s">
        <v>160</v>
      </c>
      <c r="C86" s="31" t="s">
        <v>161</v>
      </c>
      <c r="D86" s="33" t="s">
        <v>47</v>
      </c>
      <c r="E86" s="34">
        <v>1</v>
      </c>
      <c r="F86" s="35">
        <v>908.44</v>
      </c>
      <c r="G86" s="35">
        <v>908.44</v>
      </c>
      <c r="H86" s="42">
        <f t="shared" si="3"/>
        <v>3824.5324000000001</v>
      </c>
      <c r="I86" s="42">
        <f t="shared" si="4"/>
        <v>3824.5324000000001</v>
      </c>
    </row>
    <row r="87" spans="1:9" s="6" customFormat="1" ht="33.75" x14ac:dyDescent="0.15">
      <c r="A87" s="31">
        <v>73</v>
      </c>
      <c r="B87" s="32" t="s">
        <v>162</v>
      </c>
      <c r="C87" s="31" t="s">
        <v>75</v>
      </c>
      <c r="D87" s="33" t="s">
        <v>27</v>
      </c>
      <c r="E87" s="34">
        <v>-1.8209500000000001</v>
      </c>
      <c r="F87" s="35">
        <v>1382.9</v>
      </c>
      <c r="G87" s="35">
        <v>-2518.1999999999998</v>
      </c>
      <c r="H87" s="42">
        <f t="shared" si="3"/>
        <v>5822.009</v>
      </c>
      <c r="I87" s="42">
        <f t="shared" si="4"/>
        <v>-10601.621999999999</v>
      </c>
    </row>
    <row r="88" spans="1:9" s="6" customFormat="1" ht="33.75" x14ac:dyDescent="0.15">
      <c r="A88" s="31">
        <v>74</v>
      </c>
      <c r="B88" s="32" t="s">
        <v>163</v>
      </c>
      <c r="C88" s="31" t="s">
        <v>164</v>
      </c>
      <c r="D88" s="33" t="s">
        <v>47</v>
      </c>
      <c r="E88" s="34">
        <v>1</v>
      </c>
      <c r="F88" s="35">
        <v>727.88</v>
      </c>
      <c r="G88" s="35">
        <v>727.88</v>
      </c>
      <c r="H88" s="42">
        <f t="shared" si="3"/>
        <v>3064.3748000000001</v>
      </c>
      <c r="I88" s="42">
        <f t="shared" si="4"/>
        <v>3064.3748000000001</v>
      </c>
    </row>
    <row r="89" spans="1:9" s="6" customFormat="1" ht="33.75" x14ac:dyDescent="0.15">
      <c r="A89" s="31">
        <v>75</v>
      </c>
      <c r="B89" s="32" t="s">
        <v>165</v>
      </c>
      <c r="C89" s="31" t="s">
        <v>166</v>
      </c>
      <c r="D89" s="33" t="s">
        <v>47</v>
      </c>
      <c r="E89" s="34">
        <v>6</v>
      </c>
      <c r="F89" s="35">
        <v>63.12</v>
      </c>
      <c r="G89" s="35">
        <v>378.72</v>
      </c>
      <c r="H89" s="42">
        <f t="shared" si="3"/>
        <v>265.73519999999996</v>
      </c>
      <c r="I89" s="42">
        <f t="shared" si="4"/>
        <v>1594.4112</v>
      </c>
    </row>
    <row r="90" spans="1:9" s="6" customFormat="1" ht="33.75" x14ac:dyDescent="0.15">
      <c r="A90" s="31">
        <v>76</v>
      </c>
      <c r="B90" s="32" t="s">
        <v>167</v>
      </c>
      <c r="C90" s="31" t="s">
        <v>168</v>
      </c>
      <c r="D90" s="33" t="s">
        <v>18</v>
      </c>
      <c r="E90" s="34">
        <v>5.0299999999999997E-2</v>
      </c>
      <c r="F90" s="35">
        <v>7571</v>
      </c>
      <c r="G90" s="35">
        <v>380.82</v>
      </c>
      <c r="H90" s="42">
        <f t="shared" si="3"/>
        <v>31873.91</v>
      </c>
      <c r="I90" s="42">
        <f t="shared" si="4"/>
        <v>1603.2521999999999</v>
      </c>
    </row>
    <row r="91" spans="1:9" s="6" customFormat="1" ht="33.75" x14ac:dyDescent="0.15">
      <c r="A91" s="31">
        <v>77</v>
      </c>
      <c r="B91" s="32" t="s">
        <v>169</v>
      </c>
      <c r="C91" s="31" t="s">
        <v>170</v>
      </c>
      <c r="D91" s="33" t="s">
        <v>47</v>
      </c>
      <c r="E91" s="34">
        <v>2</v>
      </c>
      <c r="F91" s="35">
        <v>442.11</v>
      </c>
      <c r="G91" s="35">
        <v>884.22</v>
      </c>
      <c r="H91" s="42">
        <f t="shared" si="3"/>
        <v>1861.2831000000001</v>
      </c>
      <c r="I91" s="42">
        <f t="shared" si="4"/>
        <v>3722.5662000000002</v>
      </c>
    </row>
    <row r="92" spans="1:9" s="6" customFormat="1" ht="33.75" x14ac:dyDescent="0.15">
      <c r="A92" s="31">
        <v>78</v>
      </c>
      <c r="B92" s="32" t="s">
        <v>171</v>
      </c>
      <c r="C92" s="31" t="s">
        <v>172</v>
      </c>
      <c r="D92" s="33" t="s">
        <v>173</v>
      </c>
      <c r="E92" s="34">
        <v>4.104E-2</v>
      </c>
      <c r="F92" s="35">
        <v>7800</v>
      </c>
      <c r="G92" s="35">
        <v>320.11</v>
      </c>
      <c r="H92" s="42">
        <f t="shared" si="3"/>
        <v>32838</v>
      </c>
      <c r="I92" s="42">
        <f t="shared" si="4"/>
        <v>1347.6631</v>
      </c>
    </row>
    <row r="93" spans="1:9" s="6" customFormat="1" ht="33.75" x14ac:dyDescent="0.15">
      <c r="A93" s="31">
        <v>79</v>
      </c>
      <c r="B93" s="32" t="s">
        <v>174</v>
      </c>
      <c r="C93" s="31" t="s">
        <v>175</v>
      </c>
      <c r="D93" s="33" t="s">
        <v>50</v>
      </c>
      <c r="E93" s="34">
        <v>3.4060000000000001</v>
      </c>
      <c r="F93" s="35">
        <v>146.25</v>
      </c>
      <c r="G93" s="35">
        <v>498.13</v>
      </c>
      <c r="H93" s="42">
        <f t="shared" si="3"/>
        <v>615.71249999999998</v>
      </c>
      <c r="I93" s="42">
        <f t="shared" si="4"/>
        <v>2097.1273000000001</v>
      </c>
    </row>
    <row r="94" spans="1:9" s="6" customFormat="1" ht="33.75" x14ac:dyDescent="0.15">
      <c r="A94" s="31">
        <v>80</v>
      </c>
      <c r="B94" s="32" t="s">
        <v>176</v>
      </c>
      <c r="C94" s="31" t="s">
        <v>177</v>
      </c>
      <c r="D94" s="33" t="s">
        <v>178</v>
      </c>
      <c r="E94" s="34">
        <v>24.846</v>
      </c>
      <c r="F94" s="35">
        <v>513.16999999999996</v>
      </c>
      <c r="G94" s="35">
        <v>12750.22</v>
      </c>
      <c r="H94" s="42">
        <f t="shared" si="3"/>
        <v>2160.4456999999998</v>
      </c>
      <c r="I94" s="42">
        <f t="shared" si="4"/>
        <v>53678.426199999994</v>
      </c>
    </row>
    <row r="95" spans="1:9" s="6" customFormat="1" ht="45" x14ac:dyDescent="0.15">
      <c r="A95" s="31">
        <v>81</v>
      </c>
      <c r="B95" s="32" t="s">
        <v>179</v>
      </c>
      <c r="C95" s="31" t="s">
        <v>180</v>
      </c>
      <c r="D95" s="33" t="s">
        <v>178</v>
      </c>
      <c r="E95" s="34">
        <v>3.012</v>
      </c>
      <c r="F95" s="35">
        <v>74.25</v>
      </c>
      <c r="G95" s="35">
        <v>223.64</v>
      </c>
      <c r="H95" s="42">
        <f t="shared" si="3"/>
        <v>312.59249999999997</v>
      </c>
      <c r="I95" s="42">
        <f t="shared" si="4"/>
        <v>941.5243999999999</v>
      </c>
    </row>
    <row r="96" spans="1:9" s="6" customFormat="1" ht="33.75" x14ac:dyDescent="0.15">
      <c r="A96" s="31">
        <v>82</v>
      </c>
      <c r="B96" s="32" t="s">
        <v>181</v>
      </c>
      <c r="C96" s="31" t="s">
        <v>182</v>
      </c>
      <c r="D96" s="33" t="s">
        <v>47</v>
      </c>
      <c r="E96" s="34">
        <v>2</v>
      </c>
      <c r="F96" s="35">
        <v>100</v>
      </c>
      <c r="G96" s="35">
        <v>200</v>
      </c>
      <c r="H96" s="42">
        <f t="shared" si="3"/>
        <v>421</v>
      </c>
      <c r="I96" s="42">
        <f t="shared" si="4"/>
        <v>842</v>
      </c>
    </row>
    <row r="97" spans="1:9" s="6" customFormat="1" ht="33.75" x14ac:dyDescent="0.15">
      <c r="A97" s="31">
        <v>83</v>
      </c>
      <c r="B97" s="32" t="s">
        <v>183</v>
      </c>
      <c r="C97" s="31" t="s">
        <v>184</v>
      </c>
      <c r="D97" s="33" t="s">
        <v>47</v>
      </c>
      <c r="E97" s="34">
        <v>2</v>
      </c>
      <c r="F97" s="35">
        <v>152</v>
      </c>
      <c r="G97" s="35">
        <v>304</v>
      </c>
      <c r="H97" s="42">
        <f t="shared" si="3"/>
        <v>639.91999999999996</v>
      </c>
      <c r="I97" s="42">
        <f t="shared" si="4"/>
        <v>1279.8399999999999</v>
      </c>
    </row>
    <row r="98" spans="1:9" s="6" customFormat="1" ht="45" x14ac:dyDescent="0.15">
      <c r="A98" s="31">
        <v>84</v>
      </c>
      <c r="B98" s="32" t="s">
        <v>185</v>
      </c>
      <c r="C98" s="31" t="s">
        <v>186</v>
      </c>
      <c r="D98" s="33" t="s">
        <v>47</v>
      </c>
      <c r="E98" s="34">
        <v>2</v>
      </c>
      <c r="F98" s="35">
        <v>2187.52</v>
      </c>
      <c r="G98" s="35">
        <v>4375.04</v>
      </c>
      <c r="H98" s="42">
        <f t="shared" si="3"/>
        <v>9209.4591999999993</v>
      </c>
      <c r="I98" s="42">
        <f t="shared" si="4"/>
        <v>18418.918399999999</v>
      </c>
    </row>
    <row r="99" spans="1:9" s="6" customFormat="1" ht="45" x14ac:dyDescent="0.15">
      <c r="A99" s="31">
        <v>85</v>
      </c>
      <c r="B99" s="32" t="s">
        <v>187</v>
      </c>
      <c r="C99" s="31" t="s">
        <v>188</v>
      </c>
      <c r="D99" s="33" t="s">
        <v>178</v>
      </c>
      <c r="E99" s="34">
        <v>161.44</v>
      </c>
      <c r="F99" s="35">
        <v>521.73</v>
      </c>
      <c r="G99" s="35">
        <v>84228.09</v>
      </c>
      <c r="H99" s="42">
        <f t="shared" si="3"/>
        <v>2196.4832999999999</v>
      </c>
      <c r="I99" s="42">
        <f t="shared" si="4"/>
        <v>354600.25889999996</v>
      </c>
    </row>
    <row r="100" spans="1:9" s="6" customFormat="1" ht="45" x14ac:dyDescent="0.15">
      <c r="A100" s="31">
        <v>86</v>
      </c>
      <c r="B100" s="32" t="s">
        <v>189</v>
      </c>
      <c r="C100" s="31" t="s">
        <v>190</v>
      </c>
      <c r="D100" s="33" t="s">
        <v>47</v>
      </c>
      <c r="E100" s="34">
        <v>2</v>
      </c>
      <c r="F100" s="35">
        <v>403.63</v>
      </c>
      <c r="G100" s="35">
        <v>807.26</v>
      </c>
      <c r="H100" s="42">
        <f t="shared" si="3"/>
        <v>1699.2823000000001</v>
      </c>
      <c r="I100" s="42">
        <f t="shared" si="4"/>
        <v>3398.5646000000002</v>
      </c>
    </row>
    <row r="101" spans="1:9" s="6" customFormat="1" ht="33.75" x14ac:dyDescent="0.15">
      <c r="A101" s="31">
        <v>87</v>
      </c>
      <c r="B101" s="32" t="s">
        <v>191</v>
      </c>
      <c r="C101" s="31" t="s">
        <v>192</v>
      </c>
      <c r="D101" s="33" t="s">
        <v>47</v>
      </c>
      <c r="E101" s="34">
        <v>2</v>
      </c>
      <c r="F101" s="35">
        <v>352.46</v>
      </c>
      <c r="G101" s="35">
        <v>704.92</v>
      </c>
      <c r="H101" s="42">
        <f t="shared" si="3"/>
        <v>1483.8565999999998</v>
      </c>
      <c r="I101" s="42">
        <f t="shared" si="4"/>
        <v>2967.7131999999997</v>
      </c>
    </row>
    <row r="102" spans="1:9" s="6" customFormat="1" ht="33.75" x14ac:dyDescent="0.15">
      <c r="A102" s="31">
        <v>88</v>
      </c>
      <c r="B102" s="32" t="s">
        <v>193</v>
      </c>
      <c r="C102" s="31" t="s">
        <v>194</v>
      </c>
      <c r="D102" s="33" t="s">
        <v>47</v>
      </c>
      <c r="E102" s="34">
        <v>4</v>
      </c>
      <c r="F102" s="35">
        <v>438.6</v>
      </c>
      <c r="G102" s="35">
        <v>1754.4</v>
      </c>
      <c r="H102" s="42">
        <f t="shared" si="3"/>
        <v>1846.5060000000001</v>
      </c>
      <c r="I102" s="42">
        <f t="shared" si="4"/>
        <v>7386.0240000000003</v>
      </c>
    </row>
    <row r="103" spans="1:9" s="40" customFormat="1" ht="11.25" x14ac:dyDescent="0.15">
      <c r="A103" s="36"/>
      <c r="B103" s="37"/>
      <c r="C103" s="38" t="s">
        <v>195</v>
      </c>
      <c r="D103" s="39"/>
      <c r="E103" s="39"/>
      <c r="F103" s="38"/>
      <c r="G103" s="38">
        <f>SUM($G$15:$G$102)</f>
        <v>140841.84000000003</v>
      </c>
      <c r="H103" s="43"/>
      <c r="I103" s="46">
        <f>SUM(I15:I102)</f>
        <v>844032.30206999998</v>
      </c>
    </row>
    <row r="104" spans="1:9" s="6" customFormat="1" ht="11.25" x14ac:dyDescent="0.15">
      <c r="B104" s="7"/>
      <c r="D104" s="8"/>
      <c r="E104" s="8"/>
      <c r="F104" s="9"/>
      <c r="G104" s="9"/>
    </row>
    <row r="105" spans="1:9" s="6" customFormat="1" ht="11.25" x14ac:dyDescent="0.15">
      <c r="A105" s="11" t="s">
        <v>196</v>
      </c>
      <c r="B105" s="7"/>
      <c r="D105" s="8"/>
      <c r="E105" s="8"/>
      <c r="F105" s="9"/>
      <c r="G105" s="9"/>
    </row>
    <row r="106" spans="1:9" s="6" customFormat="1" ht="11.25" x14ac:dyDescent="0.15">
      <c r="B106" s="7"/>
      <c r="D106" s="8"/>
      <c r="E106" s="8"/>
      <c r="F106" s="9"/>
      <c r="G106" s="9"/>
    </row>
    <row r="107" spans="1:9" x14ac:dyDescent="0.2">
      <c r="A107" s="4"/>
    </row>
    <row r="108" spans="1:9" x14ac:dyDescent="0.2">
      <c r="D108" s="4"/>
    </row>
  </sheetData>
  <mergeCells count="15">
    <mergeCell ref="I10:I11"/>
    <mergeCell ref="A13:I13"/>
    <mergeCell ref="A14:I14"/>
    <mergeCell ref="A1:G1"/>
    <mergeCell ref="A2:G2"/>
    <mergeCell ref="A10:A11"/>
    <mergeCell ref="B10:B11"/>
    <mergeCell ref="C10:C11"/>
    <mergeCell ref="D10:D11"/>
    <mergeCell ref="E10:E11"/>
    <mergeCell ref="A4:G4"/>
    <mergeCell ref="A5:G5"/>
    <mergeCell ref="A6:G6"/>
    <mergeCell ref="A7:G7"/>
    <mergeCell ref="G10:G11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2008-02-01T07:29:50Z</cp:lastPrinted>
  <dcterms:created xsi:type="dcterms:W3CDTF">2002-03-15T05:20:46Z</dcterms:created>
  <dcterms:modified xsi:type="dcterms:W3CDTF">2021-11-02T12:36:08Z</dcterms:modified>
</cp:coreProperties>
</file>